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amalia_cortes_lip_com_co/Documents/Documentos/1. LIP/3. GEOPARK/17- Pto Gaitan/Ejecutor/"/>
    </mc:Choice>
  </mc:AlternateContent>
  <xr:revisionPtr revIDLastSave="10" documentId="8_{CA2EF797-A2F4-419D-B2F9-AF909D24DBF3}" xr6:coauthVersionLast="47" xr6:coauthVersionMax="47" xr10:uidLastSave="{61211E83-4CAC-470C-9AB6-BCFD75BFFDFD}"/>
  <bookViews>
    <workbookView xWindow="-120" yWindow="-120" windowWidth="29040" windowHeight="15720" xr2:uid="{C26B9265-AD87-4FE6-AF06-FA8C7D34CEB3}"/>
  </bookViews>
  <sheets>
    <sheet name="OFERTA ECONÓMIC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1" l="1"/>
  <c r="J53" i="1" s="1"/>
  <c r="B52" i="1"/>
  <c r="G47" i="1"/>
  <c r="J47" i="1" s="1"/>
  <c r="B47" i="1"/>
  <c r="G46" i="1"/>
  <c r="J46" i="1" s="1"/>
  <c r="B46" i="1"/>
  <c r="G45" i="1"/>
  <c r="J45" i="1" s="1"/>
  <c r="B45" i="1"/>
  <c r="G44" i="1"/>
  <c r="B44" i="1"/>
  <c r="G43" i="1"/>
  <c r="B43" i="1"/>
  <c r="G42" i="1"/>
  <c r="J42" i="1" s="1"/>
  <c r="B42" i="1"/>
  <c r="G41" i="1"/>
  <c r="J41" i="1" s="1"/>
  <c r="B41" i="1"/>
  <c r="G40" i="1"/>
  <c r="B40" i="1"/>
  <c r="G39" i="1"/>
  <c r="J39" i="1" s="1"/>
  <c r="B39" i="1"/>
  <c r="G38" i="1"/>
  <c r="J38" i="1" s="1"/>
  <c r="B38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44" i="1" l="1"/>
  <c r="J43" i="1"/>
  <c r="J40" i="1"/>
  <c r="J48" i="1" s="1"/>
  <c r="J34" i="1"/>
  <c r="J35" i="1" l="1"/>
  <c r="J36" i="1" s="1"/>
  <c r="J54" i="1" s="1"/>
  <c r="J49" i="1"/>
  <c r="J50" i="1" s="1"/>
</calcChain>
</file>

<file path=xl/sharedStrings.xml><?xml version="1.0" encoding="utf-8"?>
<sst xmlns="http://schemas.openxmlformats.org/spreadsheetml/2006/main" count="88" uniqueCount="47">
  <si>
    <t>FORTALECIMIENTO EDUCATIVO MEDIANTE LA DOTACIÓN DE IMPLEMENTOS CULTURALES EN LAS INSTITUCIONES EDUCATIVAS DEL MUNICIPIO DE PUERTO GAITÁN, DEPARTAMENTO DEL META</t>
  </si>
  <si>
    <t>ITEM</t>
  </si>
  <si>
    <t>DESCRIPCION</t>
  </si>
  <si>
    <t>UND</t>
  </si>
  <si>
    <t>CANT</t>
  </si>
  <si>
    <t>VR/UNT</t>
  </si>
  <si>
    <t xml:space="preserve">VALOR TOTAL </t>
  </si>
  <si>
    <t>1. Costos Directos Dotacion Elementos Musicales</t>
  </si>
  <si>
    <t>Subtotal Costos Elementos Musicales (A)</t>
  </si>
  <si>
    <t xml:space="preserve">IVA 19% </t>
  </si>
  <si>
    <t>Total Costos Elementos Musicales (A)</t>
  </si>
  <si>
    <t>2.1. Costos Directos Dotacion Trajes Típicos</t>
  </si>
  <si>
    <t>Total Costos Trajes Típicos (B)</t>
  </si>
  <si>
    <t>2. Costo Directos Formacion Docente</t>
  </si>
  <si>
    <t>Total Costos Formacion (C)</t>
  </si>
  <si>
    <t>Total Costos (A+B) = C</t>
  </si>
  <si>
    <t>PRECIO TECHO UNITARIO (NO INCLUYE IVA / NO SE PUEDE MODIFICAR)</t>
  </si>
  <si>
    <t>PRECIOS OFERTA ECONÓMICA</t>
  </si>
  <si>
    <t>OFERTA ECONÓMICA</t>
  </si>
  <si>
    <t>Arpa llanera</t>
  </si>
  <si>
    <t xml:space="preserve">Clarinete </t>
  </si>
  <si>
    <t xml:space="preserve">Saxofón altos </t>
  </si>
  <si>
    <t>Trompeta</t>
  </si>
  <si>
    <t xml:space="preserve">Trombón de pistón </t>
  </si>
  <si>
    <t xml:space="preserve">Bombardino </t>
  </si>
  <si>
    <t xml:space="preserve">Bombo No 26 </t>
  </si>
  <si>
    <t>Redoblante No 14</t>
  </si>
  <si>
    <t xml:space="preserve">Llamador </t>
  </si>
  <si>
    <t xml:space="preserve">Guache </t>
  </si>
  <si>
    <t xml:space="preserve">Par de maracas </t>
  </si>
  <si>
    <t xml:space="preserve">Flauta dulce soprano </t>
  </si>
  <si>
    <t>Bongoes (par)</t>
  </si>
  <si>
    <t>Bandolín</t>
  </si>
  <si>
    <t xml:space="preserve">Acordeón </t>
  </si>
  <si>
    <t xml:space="preserve">Caja </t>
  </si>
  <si>
    <t xml:space="preserve">Guacharaca metálica </t>
  </si>
  <si>
    <t xml:space="preserve">Piano para orquesta </t>
  </si>
  <si>
    <t xml:space="preserve">Bajo electrónico completo </t>
  </si>
  <si>
    <t xml:space="preserve">Guitarra eléctrica </t>
  </si>
  <si>
    <t>Guitarra de cuerda</t>
  </si>
  <si>
    <t>Guitarra Requinto</t>
  </si>
  <si>
    <t xml:space="preserve">Redoblantes No 14 </t>
  </si>
  <si>
    <t>Granaderas No 14</t>
  </si>
  <si>
    <t xml:space="preserve">Liras inglesa </t>
  </si>
  <si>
    <t xml:space="preserve">Platillos </t>
  </si>
  <si>
    <t xml:space="preserve">Gaitas Macho y Hembra </t>
  </si>
  <si>
    <t>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</si>
</sst>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0.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0"/>
      <name val="Arial Narrow"/>
      <family val="2"/>
    </font>
    <font>
      <b/>
      <sz val="11"/>
      <color theme="1"/>
      <name val="Arial Narrow"/>
      <family val="2"/>
    </font>
    <font>
      <b/>
      <sz val="12"/>
      <color theme="0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4" fillId="2" borderId="7" xfId="0" applyFont="1" applyFill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4" fontId="6" fillId="0" borderId="7" xfId="1" applyFont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9" fontId="7" fillId="2" borderId="7" xfId="2" applyFont="1" applyFill="1" applyBorder="1" applyAlignment="1">
      <alignment vertical="center" wrapText="1"/>
    </xf>
    <xf numFmtId="2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vertical="center" wrapText="1"/>
    </xf>
    <xf numFmtId="8" fontId="0" fillId="0" borderId="7" xfId="0" applyNumberFormat="1" applyBorder="1"/>
    <xf numFmtId="44" fontId="8" fillId="3" borderId="7" xfId="1" applyFont="1" applyFill="1" applyBorder="1" applyAlignment="1">
      <alignment vertical="center" wrapText="1"/>
    </xf>
    <xf numFmtId="44" fontId="8" fillId="3" borderId="7" xfId="1" applyFont="1" applyFill="1" applyBorder="1" applyAlignment="1">
      <alignment horizontal="center" vertical="center" wrapText="1"/>
    </xf>
    <xf numFmtId="44" fontId="6" fillId="3" borderId="7" xfId="1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left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4" fontId="4" fillId="2" borderId="8" xfId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44" fontId="4" fillId="2" borderId="14" xfId="1" applyFont="1" applyFill="1" applyBorder="1" applyAlignment="1">
      <alignment horizontal="center" vertical="center" wrapText="1"/>
    </xf>
    <xf numFmtId="44" fontId="4" fillId="2" borderId="15" xfId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left" vertical="center" wrapText="1"/>
    </xf>
    <xf numFmtId="2" fontId="4" fillId="2" borderId="15" xfId="0" applyNumberFormat="1" applyFont="1" applyFill="1" applyBorder="1" applyAlignment="1">
      <alignment horizontal="left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44" fontId="5" fillId="0" borderId="15" xfId="1" applyFont="1" applyFill="1" applyBorder="1" applyAlignment="1">
      <alignment vertical="center" wrapText="1"/>
    </xf>
    <xf numFmtId="1" fontId="7" fillId="2" borderId="13" xfId="0" applyNumberFormat="1" applyFont="1" applyFill="1" applyBorder="1" applyAlignment="1">
      <alignment horizontal="left" vertical="center" wrapText="1"/>
    </xf>
    <xf numFmtId="44" fontId="7" fillId="2" borderId="15" xfId="1" applyFont="1" applyFill="1" applyBorder="1" applyAlignment="1">
      <alignment vertical="center" wrapText="1"/>
    </xf>
    <xf numFmtId="1" fontId="7" fillId="2" borderId="16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left" vertical="center" wrapText="1"/>
    </xf>
    <xf numFmtId="2" fontId="7" fillId="2" borderId="15" xfId="0" applyNumberFormat="1" applyFont="1" applyFill="1" applyBorder="1" applyAlignment="1">
      <alignment horizontal="left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44" fontId="8" fillId="0" borderId="15" xfId="1" applyFont="1" applyFill="1" applyBorder="1" applyAlignment="1">
      <alignment horizontal="left" vertical="center" wrapText="1"/>
    </xf>
    <xf numFmtId="1" fontId="7" fillId="2" borderId="17" xfId="0" applyNumberFormat="1" applyFont="1" applyFill="1" applyBorder="1" applyAlignment="1">
      <alignment horizontal="left" vertical="center" wrapText="1"/>
    </xf>
    <xf numFmtId="1" fontId="7" fillId="2" borderId="18" xfId="0" applyNumberFormat="1" applyFont="1" applyFill="1" applyBorder="1" applyAlignment="1">
      <alignment horizontal="left" vertical="center" wrapText="1"/>
    </xf>
    <xf numFmtId="44" fontId="7" fillId="2" borderId="19" xfId="1" applyFont="1" applyFill="1" applyBorder="1" applyAlignment="1">
      <alignment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Pes\Downloads\202429%20Presupuesto,%20Cronograma%20Editable.xlsx" TargetMode="External"/><Relationship Id="rId1" Type="http://schemas.openxmlformats.org/officeDocument/2006/relationships/externalLinkPath" Target="file:///C:\Users\LIPes\Downloads\202429%20Presupuesto,%20Cronograma%20Edi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 "/>
      <sheetName val="Cronograma Ajustado "/>
      <sheetName val="Diagnostico Instrumentos musica"/>
      <sheetName val="Diagnostico Trajes Tipicos "/>
      <sheetName val="Diagnostico Diplomado"/>
      <sheetName val="Est. Merc. Instrumentos Musica "/>
      <sheetName val="Est. De Mer. Trajes Tipicos"/>
      <sheetName val="Est. Merc. Diploma Edu. Cultura"/>
      <sheetName val="PRESUPUESTO GENERAL"/>
      <sheetName val="PRESUPUESTO GERENCIA "/>
      <sheetName val="PRESUPUESTO FIDUCIA "/>
      <sheetName val="PRESUPUESTO INTERVENTORIA "/>
      <sheetName val="FACTOR MULTIPLICADOR "/>
    </sheetNames>
    <sheetDataSet>
      <sheetData sheetId="0"/>
      <sheetData sheetId="1"/>
      <sheetData sheetId="2">
        <row r="18">
          <cell r="E18" t="str">
            <v>Arpa llanera</v>
          </cell>
        </row>
      </sheetData>
      <sheetData sheetId="3">
        <row r="15">
          <cell r="C15">
            <v>105</v>
          </cell>
        </row>
        <row r="16">
          <cell r="C16">
            <v>105</v>
          </cell>
        </row>
        <row r="17">
          <cell r="C17">
            <v>105</v>
          </cell>
        </row>
        <row r="18">
          <cell r="C18">
            <v>105</v>
          </cell>
        </row>
        <row r="19">
          <cell r="C19">
            <v>105</v>
          </cell>
        </row>
        <row r="20">
          <cell r="C20">
            <v>105</v>
          </cell>
        </row>
        <row r="21">
          <cell r="C21">
            <v>105</v>
          </cell>
        </row>
        <row r="22">
          <cell r="C22">
            <v>105</v>
          </cell>
        </row>
        <row r="23">
          <cell r="C23">
            <v>105</v>
          </cell>
        </row>
        <row r="24">
          <cell r="C24">
            <v>105</v>
          </cell>
        </row>
      </sheetData>
      <sheetData sheetId="4"/>
      <sheetData sheetId="5"/>
      <sheetData sheetId="6">
        <row r="8">
          <cell r="B8" t="str">
            <v>CUMBIA (Mujer Talla S,M Y L)</v>
          </cell>
        </row>
        <row r="9">
          <cell r="B9" t="str">
            <v>CUMBIA (Hombre S,M ,L , XL)</v>
          </cell>
        </row>
        <row r="10">
          <cell r="B10" t="str">
            <v>PORRO (Mujer Talla S,M Y L)</v>
          </cell>
        </row>
        <row r="11">
          <cell r="B11" t="str">
            <v>PORRO (Hombre S,M ,L , XL)</v>
          </cell>
        </row>
        <row r="12">
          <cell r="B12" t="str">
            <v>FANDANGO (Mujer Talla S,M Y L)</v>
          </cell>
        </row>
        <row r="13">
          <cell r="B13" t="str">
            <v>FANDANGO (Hombre S,M ,L , XL)</v>
          </cell>
        </row>
        <row r="14">
          <cell r="B14" t="str">
            <v>PUYA
(Mujer Talla S,M Y L)</v>
          </cell>
        </row>
        <row r="15">
          <cell r="B15" t="str">
            <v>PUYA (Hombre S,M ,L , XL)</v>
          </cell>
        </row>
        <row r="16">
          <cell r="B16" t="str">
            <v>JOROPO (mujer talla s,m y l)</v>
          </cell>
        </row>
        <row r="17">
          <cell r="B17" t="str">
            <v>JOROPO (hombre talla s,m,l,xl)</v>
          </cell>
        </row>
      </sheetData>
      <sheetData sheetId="7">
        <row r="8">
          <cell r="B8" t="str">
            <v xml:space="preserve">Diplomado Formación CULTURAL 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8A519-BA1A-4FFF-8DC9-C3D335DC9B6F}">
  <dimension ref="A1:J54"/>
  <sheetViews>
    <sheetView tabSelected="1" workbookViewId="0">
      <selection activeCell="L20" sqref="L20"/>
    </sheetView>
  </sheetViews>
  <sheetFormatPr baseColWidth="10" defaultRowHeight="15" x14ac:dyDescent="0.25"/>
  <cols>
    <col min="5" max="5" width="4" customWidth="1"/>
    <col min="8" max="8" width="36.42578125" customWidth="1"/>
    <col min="9" max="9" width="14.42578125" bestFit="1" customWidth="1"/>
    <col min="10" max="11" width="18.28515625" bestFit="1" customWidth="1"/>
  </cols>
  <sheetData>
    <row r="1" spans="1:10" ht="18.75" thickBot="1" x14ac:dyDescent="0.3">
      <c r="A1" s="26" t="s">
        <v>18</v>
      </c>
      <c r="B1" s="27"/>
      <c r="C1" s="27"/>
      <c r="D1" s="27"/>
      <c r="E1" s="27"/>
      <c r="F1" s="27"/>
      <c r="G1" s="27"/>
      <c r="H1" s="27"/>
      <c r="I1" s="27"/>
      <c r="J1" s="28"/>
    </row>
    <row r="2" spans="1:10" ht="42" customHeight="1" x14ac:dyDescent="0.25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31"/>
    </row>
    <row r="3" spans="1:10" ht="15.75" x14ac:dyDescent="0.25">
      <c r="A3" s="35" t="s">
        <v>1</v>
      </c>
      <c r="B3" s="33" t="s">
        <v>2</v>
      </c>
      <c r="C3" s="33"/>
      <c r="D3" s="33"/>
      <c r="E3" s="33"/>
      <c r="F3" s="32" t="s">
        <v>3</v>
      </c>
      <c r="G3" s="32" t="s">
        <v>4</v>
      </c>
      <c r="H3" s="15" t="s">
        <v>16</v>
      </c>
      <c r="I3" s="34" t="s">
        <v>17</v>
      </c>
      <c r="J3" s="36"/>
    </row>
    <row r="4" spans="1:10" ht="30.75" customHeight="1" x14ac:dyDescent="0.25">
      <c r="A4" s="35"/>
      <c r="B4" s="33"/>
      <c r="C4" s="33"/>
      <c r="D4" s="33"/>
      <c r="E4" s="33"/>
      <c r="F4" s="32"/>
      <c r="G4" s="32"/>
      <c r="H4" s="16"/>
      <c r="I4" s="1" t="s">
        <v>5</v>
      </c>
      <c r="J4" s="37" t="s">
        <v>6</v>
      </c>
    </row>
    <row r="5" spans="1:10" ht="15.75" x14ac:dyDescent="0.25">
      <c r="A5" s="38" t="s">
        <v>7</v>
      </c>
      <c r="B5" s="25"/>
      <c r="C5" s="25"/>
      <c r="D5" s="25"/>
      <c r="E5" s="25"/>
      <c r="F5" s="25"/>
      <c r="G5" s="25"/>
      <c r="H5" s="25"/>
      <c r="I5" s="25"/>
      <c r="J5" s="39"/>
    </row>
    <row r="6" spans="1:10" ht="16.5" x14ac:dyDescent="0.25">
      <c r="A6" s="40">
        <v>1.1000000000000001</v>
      </c>
      <c r="B6" s="24" t="s">
        <v>19</v>
      </c>
      <c r="C6" s="24"/>
      <c r="D6" s="24"/>
      <c r="E6" s="24"/>
      <c r="F6" s="3" t="s">
        <v>3</v>
      </c>
      <c r="G6" s="2">
        <v>7</v>
      </c>
      <c r="H6" s="13">
        <v>1535838.6554621849</v>
      </c>
      <c r="I6" s="4"/>
      <c r="J6" s="41">
        <f>G6*I6</f>
        <v>0</v>
      </c>
    </row>
    <row r="7" spans="1:10" ht="16.5" x14ac:dyDescent="0.25">
      <c r="A7" s="40">
        <v>2.1</v>
      </c>
      <c r="B7" s="24" t="s">
        <v>20</v>
      </c>
      <c r="C7" s="24"/>
      <c r="D7" s="24"/>
      <c r="E7" s="24"/>
      <c r="F7" s="3" t="s">
        <v>3</v>
      </c>
      <c r="G7" s="2">
        <v>28</v>
      </c>
      <c r="H7" s="13">
        <v>1802655.2605042015</v>
      </c>
      <c r="I7" s="4"/>
      <c r="J7" s="41">
        <f t="shared" ref="J7:J33" si="0">G7*I7</f>
        <v>0</v>
      </c>
    </row>
    <row r="8" spans="1:10" ht="16.5" x14ac:dyDescent="0.25">
      <c r="A8" s="40">
        <v>3.1</v>
      </c>
      <c r="B8" s="24" t="s">
        <v>21</v>
      </c>
      <c r="C8" s="24"/>
      <c r="D8" s="24"/>
      <c r="E8" s="24"/>
      <c r="F8" s="3" t="s">
        <v>3</v>
      </c>
      <c r="G8" s="2">
        <v>14</v>
      </c>
      <c r="H8" s="13">
        <v>2318914.2857142859</v>
      </c>
      <c r="I8" s="4"/>
      <c r="J8" s="41">
        <f t="shared" si="0"/>
        <v>0</v>
      </c>
    </row>
    <row r="9" spans="1:10" ht="16.5" x14ac:dyDescent="0.25">
      <c r="A9" s="40">
        <v>4.0999999999999996</v>
      </c>
      <c r="B9" s="24" t="s">
        <v>22</v>
      </c>
      <c r="C9" s="24"/>
      <c r="D9" s="24"/>
      <c r="E9" s="24"/>
      <c r="F9" s="3" t="s">
        <v>3</v>
      </c>
      <c r="G9" s="2">
        <v>28</v>
      </c>
      <c r="H9" s="13">
        <v>1060602.6890756302</v>
      </c>
      <c r="I9" s="4"/>
      <c r="J9" s="41">
        <f t="shared" si="0"/>
        <v>0</v>
      </c>
    </row>
    <row r="10" spans="1:10" ht="16.5" x14ac:dyDescent="0.25">
      <c r="A10" s="40">
        <v>5.0999999999999996</v>
      </c>
      <c r="B10" s="24" t="s">
        <v>23</v>
      </c>
      <c r="C10" s="24"/>
      <c r="D10" s="24"/>
      <c r="E10" s="24"/>
      <c r="F10" s="3" t="s">
        <v>3</v>
      </c>
      <c r="G10" s="2">
        <v>28</v>
      </c>
      <c r="H10" s="13">
        <v>1166242.117647059</v>
      </c>
      <c r="I10" s="4"/>
      <c r="J10" s="41">
        <f t="shared" si="0"/>
        <v>0</v>
      </c>
    </row>
    <row r="11" spans="1:10" ht="16.5" x14ac:dyDescent="0.25">
      <c r="A11" s="40">
        <v>6.1</v>
      </c>
      <c r="B11" s="24" t="s">
        <v>24</v>
      </c>
      <c r="C11" s="24"/>
      <c r="D11" s="24"/>
      <c r="E11" s="24"/>
      <c r="F11" s="3" t="s">
        <v>3</v>
      </c>
      <c r="G11" s="2">
        <v>28</v>
      </c>
      <c r="H11" s="13">
        <v>3705539.1428571432</v>
      </c>
      <c r="I11" s="4"/>
      <c r="J11" s="41">
        <f t="shared" si="0"/>
        <v>0</v>
      </c>
    </row>
    <row r="12" spans="1:10" ht="16.5" x14ac:dyDescent="0.25">
      <c r="A12" s="40">
        <v>7.1</v>
      </c>
      <c r="B12" s="24" t="s">
        <v>25</v>
      </c>
      <c r="C12" s="24"/>
      <c r="D12" s="24"/>
      <c r="E12" s="24"/>
      <c r="F12" s="3" t="s">
        <v>3</v>
      </c>
      <c r="G12" s="2">
        <v>49</v>
      </c>
      <c r="H12" s="13">
        <v>489548.57142857148</v>
      </c>
      <c r="I12" s="4"/>
      <c r="J12" s="41">
        <f t="shared" si="0"/>
        <v>0</v>
      </c>
    </row>
    <row r="13" spans="1:10" ht="16.5" x14ac:dyDescent="0.25">
      <c r="A13" s="40">
        <v>8.1</v>
      </c>
      <c r="B13" s="24" t="s">
        <v>26</v>
      </c>
      <c r="C13" s="24"/>
      <c r="D13" s="24"/>
      <c r="E13" s="24"/>
      <c r="F13" s="3" t="s">
        <v>3</v>
      </c>
      <c r="G13" s="2">
        <v>14</v>
      </c>
      <c r="H13" s="13">
        <v>1623240.0000000002</v>
      </c>
      <c r="I13" s="4"/>
      <c r="J13" s="41">
        <f t="shared" si="0"/>
        <v>0</v>
      </c>
    </row>
    <row r="14" spans="1:10" ht="16.5" x14ac:dyDescent="0.25">
      <c r="A14" s="40">
        <v>9.1</v>
      </c>
      <c r="B14" s="24" t="s">
        <v>27</v>
      </c>
      <c r="C14" s="24"/>
      <c r="D14" s="24"/>
      <c r="E14" s="24"/>
      <c r="F14" s="3" t="s">
        <v>3</v>
      </c>
      <c r="G14" s="2">
        <v>7</v>
      </c>
      <c r="H14" s="13">
        <v>317777.14285714284</v>
      </c>
      <c r="I14" s="4"/>
      <c r="J14" s="41">
        <f t="shared" si="0"/>
        <v>0</v>
      </c>
    </row>
    <row r="15" spans="1:10" ht="16.5" x14ac:dyDescent="0.25">
      <c r="A15" s="40">
        <v>10.1</v>
      </c>
      <c r="B15" s="24" t="s">
        <v>28</v>
      </c>
      <c r="C15" s="24"/>
      <c r="D15" s="24"/>
      <c r="E15" s="24"/>
      <c r="F15" s="3" t="s">
        <v>3</v>
      </c>
      <c r="G15" s="2">
        <v>14</v>
      </c>
      <c r="H15" s="13">
        <v>68708.571428571435</v>
      </c>
      <c r="I15" s="4"/>
      <c r="J15" s="41">
        <f t="shared" si="0"/>
        <v>0</v>
      </c>
    </row>
    <row r="16" spans="1:10" ht="16.5" x14ac:dyDescent="0.25">
      <c r="A16" s="40">
        <v>11.1</v>
      </c>
      <c r="B16" s="24" t="s">
        <v>29</v>
      </c>
      <c r="C16" s="24"/>
      <c r="D16" s="24"/>
      <c r="E16" s="24"/>
      <c r="F16" s="3" t="s">
        <v>3</v>
      </c>
      <c r="G16" s="2">
        <v>14</v>
      </c>
      <c r="H16" s="13">
        <v>128828.57142857143</v>
      </c>
      <c r="I16" s="4"/>
      <c r="J16" s="41">
        <f t="shared" si="0"/>
        <v>0</v>
      </c>
    </row>
    <row r="17" spans="1:10" ht="16.5" x14ac:dyDescent="0.25">
      <c r="A17" s="40">
        <v>12.1</v>
      </c>
      <c r="B17" s="24" t="s">
        <v>30</v>
      </c>
      <c r="C17" s="24"/>
      <c r="D17" s="24"/>
      <c r="E17" s="24"/>
      <c r="F17" s="3" t="s">
        <v>3</v>
      </c>
      <c r="G17" s="2">
        <v>140</v>
      </c>
      <c r="H17" s="13">
        <v>36072</v>
      </c>
      <c r="I17" s="4"/>
      <c r="J17" s="41">
        <f t="shared" si="0"/>
        <v>0</v>
      </c>
    </row>
    <row r="18" spans="1:10" ht="16.5" x14ac:dyDescent="0.25">
      <c r="A18" s="40">
        <v>13.1</v>
      </c>
      <c r="B18" s="24" t="s">
        <v>31</v>
      </c>
      <c r="C18" s="24"/>
      <c r="D18" s="24"/>
      <c r="E18" s="24"/>
      <c r="F18" s="3" t="s">
        <v>3</v>
      </c>
      <c r="G18" s="2">
        <v>14</v>
      </c>
      <c r="H18" s="13">
        <v>548809.71428571432</v>
      </c>
      <c r="I18" s="4"/>
      <c r="J18" s="41">
        <f t="shared" si="0"/>
        <v>0</v>
      </c>
    </row>
    <row r="19" spans="1:10" ht="16.5" x14ac:dyDescent="0.25">
      <c r="A19" s="40">
        <v>14.1</v>
      </c>
      <c r="B19" s="24" t="s">
        <v>32</v>
      </c>
      <c r="C19" s="24"/>
      <c r="D19" s="24"/>
      <c r="E19" s="24"/>
      <c r="F19" s="3" t="s">
        <v>3</v>
      </c>
      <c r="G19" s="2">
        <v>7</v>
      </c>
      <c r="H19" s="13">
        <v>377897.14285714284</v>
      </c>
      <c r="I19" s="4"/>
      <c r="J19" s="41">
        <f t="shared" si="0"/>
        <v>0</v>
      </c>
    </row>
    <row r="20" spans="1:10" ht="16.5" x14ac:dyDescent="0.25">
      <c r="A20" s="40">
        <v>15.1</v>
      </c>
      <c r="B20" s="24" t="s">
        <v>33</v>
      </c>
      <c r="C20" s="24"/>
      <c r="D20" s="24"/>
      <c r="E20" s="24"/>
      <c r="F20" s="3" t="s">
        <v>3</v>
      </c>
      <c r="G20" s="2">
        <v>84</v>
      </c>
      <c r="H20" s="13">
        <v>3169182.8571428573</v>
      </c>
      <c r="I20" s="4"/>
      <c r="J20" s="41">
        <f t="shared" si="0"/>
        <v>0</v>
      </c>
    </row>
    <row r="21" spans="1:10" ht="16.5" x14ac:dyDescent="0.25">
      <c r="A21" s="40">
        <v>16.100000000000001</v>
      </c>
      <c r="B21" s="24" t="s">
        <v>34</v>
      </c>
      <c r="C21" s="24"/>
      <c r="D21" s="24"/>
      <c r="E21" s="24"/>
      <c r="F21" s="3" t="s">
        <v>3</v>
      </c>
      <c r="G21" s="2">
        <v>28</v>
      </c>
      <c r="H21" s="13">
        <v>267104.57142857142</v>
      </c>
      <c r="I21" s="4"/>
      <c r="J21" s="41">
        <f t="shared" si="0"/>
        <v>0</v>
      </c>
    </row>
    <row r="22" spans="1:10" ht="16.5" x14ac:dyDescent="0.25">
      <c r="A22" s="40">
        <v>17.100000000000001</v>
      </c>
      <c r="B22" s="24" t="s">
        <v>35</v>
      </c>
      <c r="C22" s="24"/>
      <c r="D22" s="24"/>
      <c r="E22" s="24"/>
      <c r="F22" s="3" t="s">
        <v>3</v>
      </c>
      <c r="G22" s="2">
        <v>7</v>
      </c>
      <c r="H22" s="13">
        <v>86658.68907563026</v>
      </c>
      <c r="I22" s="4"/>
      <c r="J22" s="41">
        <f t="shared" si="0"/>
        <v>0</v>
      </c>
    </row>
    <row r="23" spans="1:10" ht="16.5" x14ac:dyDescent="0.25">
      <c r="A23" s="40">
        <v>18.100000000000001</v>
      </c>
      <c r="B23" s="24" t="s">
        <v>36</v>
      </c>
      <c r="C23" s="24"/>
      <c r="D23" s="24"/>
      <c r="E23" s="24"/>
      <c r="F23" s="3" t="s">
        <v>3</v>
      </c>
      <c r="G23" s="2">
        <v>7</v>
      </c>
      <c r="H23" s="13">
        <v>3434569.7142857146</v>
      </c>
      <c r="I23" s="4"/>
      <c r="J23" s="41">
        <f t="shared" si="0"/>
        <v>0</v>
      </c>
    </row>
    <row r="24" spans="1:10" ht="16.5" x14ac:dyDescent="0.25">
      <c r="A24" s="40">
        <v>19.100000000000001</v>
      </c>
      <c r="B24" s="24" t="s">
        <v>37</v>
      </c>
      <c r="C24" s="24"/>
      <c r="D24" s="24"/>
      <c r="E24" s="24"/>
      <c r="F24" s="3" t="s">
        <v>3</v>
      </c>
      <c r="G24" s="2">
        <v>7</v>
      </c>
      <c r="H24" s="13">
        <v>1532974.1176470588</v>
      </c>
      <c r="I24" s="4"/>
      <c r="J24" s="41">
        <f t="shared" si="0"/>
        <v>0</v>
      </c>
    </row>
    <row r="25" spans="1:10" ht="16.5" x14ac:dyDescent="0.25">
      <c r="A25" s="40">
        <v>20.100000000000001</v>
      </c>
      <c r="B25" s="24" t="s">
        <v>38</v>
      </c>
      <c r="C25" s="24"/>
      <c r="D25" s="24"/>
      <c r="E25" s="24"/>
      <c r="F25" s="3" t="s">
        <v>3</v>
      </c>
      <c r="G25" s="2">
        <v>7</v>
      </c>
      <c r="H25" s="13">
        <v>1510729.7142857146</v>
      </c>
      <c r="I25" s="4"/>
      <c r="J25" s="41">
        <f t="shared" si="0"/>
        <v>0</v>
      </c>
    </row>
    <row r="26" spans="1:10" ht="16.5" x14ac:dyDescent="0.25">
      <c r="A26" s="40">
        <v>21.1</v>
      </c>
      <c r="B26" s="24" t="s">
        <v>39</v>
      </c>
      <c r="C26" s="24"/>
      <c r="D26" s="24"/>
      <c r="E26" s="24"/>
      <c r="F26" s="3" t="s">
        <v>3</v>
      </c>
      <c r="G26" s="2">
        <v>140</v>
      </c>
      <c r="H26" s="13">
        <v>480960.00000000006</v>
      </c>
      <c r="I26" s="4"/>
      <c r="J26" s="41">
        <f t="shared" si="0"/>
        <v>0</v>
      </c>
    </row>
    <row r="27" spans="1:10" ht="16.5" x14ac:dyDescent="0.25">
      <c r="A27" s="40">
        <v>22.1</v>
      </c>
      <c r="B27" s="24" t="s">
        <v>40</v>
      </c>
      <c r="C27" s="24"/>
      <c r="D27" s="24"/>
      <c r="E27" s="24"/>
      <c r="F27" s="3" t="s">
        <v>3</v>
      </c>
      <c r="G27" s="2">
        <v>7</v>
      </c>
      <c r="H27" s="13">
        <v>609788.57142857148</v>
      </c>
      <c r="I27" s="4"/>
      <c r="J27" s="41">
        <f t="shared" si="0"/>
        <v>0</v>
      </c>
    </row>
    <row r="28" spans="1:10" ht="16.5" x14ac:dyDescent="0.25">
      <c r="A28" s="40">
        <v>23.1</v>
      </c>
      <c r="B28" s="24" t="s">
        <v>41</v>
      </c>
      <c r="C28" s="24"/>
      <c r="D28" s="24"/>
      <c r="E28" s="24"/>
      <c r="F28" s="3" t="s">
        <v>3</v>
      </c>
      <c r="G28" s="2">
        <v>42</v>
      </c>
      <c r="H28" s="13">
        <v>538503.42857142852</v>
      </c>
      <c r="I28" s="4"/>
      <c r="J28" s="41">
        <f t="shared" si="0"/>
        <v>0</v>
      </c>
    </row>
    <row r="29" spans="1:10" ht="16.5" x14ac:dyDescent="0.25">
      <c r="A29" s="40">
        <v>24.1</v>
      </c>
      <c r="B29" s="24" t="s">
        <v>42</v>
      </c>
      <c r="C29" s="24"/>
      <c r="D29" s="24"/>
      <c r="E29" s="24"/>
      <c r="F29" s="3" t="s">
        <v>3</v>
      </c>
      <c r="G29" s="2">
        <v>42</v>
      </c>
      <c r="H29" s="13">
        <v>419981.1428571429</v>
      </c>
      <c r="I29" s="4"/>
      <c r="J29" s="41">
        <f t="shared" si="0"/>
        <v>0</v>
      </c>
    </row>
    <row r="30" spans="1:10" ht="16.5" x14ac:dyDescent="0.25">
      <c r="A30" s="40">
        <v>25.1</v>
      </c>
      <c r="B30" s="24" t="s">
        <v>43</v>
      </c>
      <c r="C30" s="24"/>
      <c r="D30" s="24"/>
      <c r="E30" s="24"/>
      <c r="F30" s="3" t="s">
        <v>3</v>
      </c>
      <c r="G30" s="2">
        <v>42</v>
      </c>
      <c r="H30" s="13">
        <v>405208.7983193277</v>
      </c>
      <c r="I30" s="4"/>
      <c r="J30" s="41">
        <f t="shared" si="0"/>
        <v>0</v>
      </c>
    </row>
    <row r="31" spans="1:10" ht="16.5" x14ac:dyDescent="0.25">
      <c r="A31" s="40">
        <v>26.1</v>
      </c>
      <c r="B31" s="24" t="s">
        <v>44</v>
      </c>
      <c r="C31" s="24"/>
      <c r="D31" s="24"/>
      <c r="E31" s="24"/>
      <c r="F31" s="3" t="s">
        <v>3</v>
      </c>
      <c r="G31" s="2">
        <v>56</v>
      </c>
      <c r="H31" s="13">
        <v>162324</v>
      </c>
      <c r="I31" s="4"/>
      <c r="J31" s="41">
        <f t="shared" si="0"/>
        <v>0</v>
      </c>
    </row>
    <row r="32" spans="1:10" ht="16.5" x14ac:dyDescent="0.25">
      <c r="A32" s="40">
        <v>27.1</v>
      </c>
      <c r="B32" s="24" t="s">
        <v>45</v>
      </c>
      <c r="C32" s="24"/>
      <c r="D32" s="24"/>
      <c r="E32" s="24"/>
      <c r="F32" s="3" t="s">
        <v>3</v>
      </c>
      <c r="G32" s="2">
        <v>7</v>
      </c>
      <c r="H32" s="13">
        <v>309188.57142857148</v>
      </c>
      <c r="I32" s="4"/>
      <c r="J32" s="41">
        <f t="shared" si="0"/>
        <v>0</v>
      </c>
    </row>
    <row r="33" spans="1:10" ht="16.5" x14ac:dyDescent="0.25">
      <c r="A33" s="40">
        <v>28.1</v>
      </c>
      <c r="B33" s="24" t="s">
        <v>46</v>
      </c>
      <c r="C33" s="24"/>
      <c r="D33" s="24"/>
      <c r="E33" s="24"/>
      <c r="F33" s="3" t="s">
        <v>3</v>
      </c>
      <c r="G33" s="2">
        <v>7</v>
      </c>
      <c r="H33" s="13">
        <v>386485.71428571432</v>
      </c>
      <c r="I33" s="4"/>
      <c r="J33" s="41">
        <f t="shared" si="0"/>
        <v>0</v>
      </c>
    </row>
    <row r="34" spans="1:10" ht="16.5" x14ac:dyDescent="0.25">
      <c r="A34" s="42" t="s">
        <v>8</v>
      </c>
      <c r="B34" s="14"/>
      <c r="C34" s="14"/>
      <c r="D34" s="14"/>
      <c r="E34" s="14"/>
      <c r="F34" s="14"/>
      <c r="G34" s="14"/>
      <c r="H34" s="14"/>
      <c r="I34" s="14"/>
      <c r="J34" s="43">
        <f>SUM(J6:J33)</f>
        <v>0</v>
      </c>
    </row>
    <row r="35" spans="1:10" ht="16.5" x14ac:dyDescent="0.25">
      <c r="A35" s="44" t="s">
        <v>9</v>
      </c>
      <c r="B35" s="18"/>
      <c r="C35" s="18"/>
      <c r="D35" s="18"/>
      <c r="E35" s="18"/>
      <c r="F35" s="18"/>
      <c r="G35" s="19"/>
      <c r="H35" s="5"/>
      <c r="I35" s="6">
        <v>0.19</v>
      </c>
      <c r="J35" s="43">
        <f>J34*I35</f>
        <v>0</v>
      </c>
    </row>
    <row r="36" spans="1:10" ht="16.5" x14ac:dyDescent="0.25">
      <c r="A36" s="44" t="s">
        <v>10</v>
      </c>
      <c r="B36" s="18"/>
      <c r="C36" s="18"/>
      <c r="D36" s="18"/>
      <c r="E36" s="18"/>
      <c r="F36" s="18"/>
      <c r="G36" s="18"/>
      <c r="H36" s="18"/>
      <c r="I36" s="19"/>
      <c r="J36" s="43">
        <f>J34+J35</f>
        <v>0</v>
      </c>
    </row>
    <row r="37" spans="1:10" ht="16.5" x14ac:dyDescent="0.25">
      <c r="A37" s="45" t="s">
        <v>11</v>
      </c>
      <c r="B37" s="20"/>
      <c r="C37" s="20"/>
      <c r="D37" s="20"/>
      <c r="E37" s="20"/>
      <c r="F37" s="20"/>
      <c r="G37" s="20"/>
      <c r="H37" s="20"/>
      <c r="I37" s="20"/>
      <c r="J37" s="46"/>
    </row>
    <row r="38" spans="1:10" ht="16.5" x14ac:dyDescent="0.25">
      <c r="A38" s="47">
        <v>1.1000000000000001</v>
      </c>
      <c r="B38" s="17" t="str">
        <f>+'[1]Est. De Mer. Trajes Tipicos'!B8</f>
        <v>CUMBIA (Mujer Talla S,M Y L)</v>
      </c>
      <c r="C38" s="17"/>
      <c r="D38" s="17"/>
      <c r="E38" s="17"/>
      <c r="F38" s="7" t="s">
        <v>3</v>
      </c>
      <c r="G38" s="8">
        <f>+'[1]Diagnostico Trajes Tipicos '!C15</f>
        <v>105</v>
      </c>
      <c r="H38" s="12">
        <v>272637.75630252104</v>
      </c>
      <c r="I38" s="10"/>
      <c r="J38" s="48">
        <f>G38*I38</f>
        <v>0</v>
      </c>
    </row>
    <row r="39" spans="1:10" ht="16.5" x14ac:dyDescent="0.25">
      <c r="A39" s="47">
        <v>2.1</v>
      </c>
      <c r="B39" s="17" t="str">
        <f>+'[1]Est. De Mer. Trajes Tipicos'!B9</f>
        <v>CUMBIA (Hombre S,M ,L , XL)</v>
      </c>
      <c r="C39" s="17"/>
      <c r="D39" s="17"/>
      <c r="E39" s="17"/>
      <c r="F39" s="7" t="s">
        <v>3</v>
      </c>
      <c r="G39" s="8">
        <f>+'[1]Diagnostico Trajes Tipicos '!C16</f>
        <v>105</v>
      </c>
      <c r="H39" s="12">
        <v>191792.49579831935</v>
      </c>
      <c r="I39" s="10"/>
      <c r="J39" s="48">
        <f t="shared" ref="J39:J47" si="1">G39*I39</f>
        <v>0</v>
      </c>
    </row>
    <row r="40" spans="1:10" ht="16.5" x14ac:dyDescent="0.25">
      <c r="A40" s="47">
        <v>3.1</v>
      </c>
      <c r="B40" s="17" t="str">
        <f>+'[1]Est. De Mer. Trajes Tipicos'!B10</f>
        <v>PORRO (Mujer Talla S,M Y L)</v>
      </c>
      <c r="C40" s="17"/>
      <c r="D40" s="17"/>
      <c r="E40" s="17"/>
      <c r="F40" s="7" t="s">
        <v>3</v>
      </c>
      <c r="G40" s="8">
        <f>+'[1]Diagnostico Trajes Tipicos '!C17</f>
        <v>105</v>
      </c>
      <c r="H40" s="12">
        <v>272637.75630252104</v>
      </c>
      <c r="I40" s="10"/>
      <c r="J40" s="48">
        <f t="shared" si="1"/>
        <v>0</v>
      </c>
    </row>
    <row r="41" spans="1:10" ht="16.5" x14ac:dyDescent="0.25">
      <c r="A41" s="47">
        <v>4.0999999999999996</v>
      </c>
      <c r="B41" s="17" t="str">
        <f>+'[1]Est. De Mer. Trajes Tipicos'!B11</f>
        <v>PORRO (Hombre S,M ,L , XL)</v>
      </c>
      <c r="C41" s="17"/>
      <c r="D41" s="17"/>
      <c r="E41" s="17"/>
      <c r="F41" s="7" t="s">
        <v>3</v>
      </c>
      <c r="G41" s="8">
        <f>+'[1]Diagnostico Trajes Tipicos '!C18</f>
        <v>105</v>
      </c>
      <c r="H41" s="12">
        <v>191792.49579831935</v>
      </c>
      <c r="I41" s="10"/>
      <c r="J41" s="48">
        <f t="shared" si="1"/>
        <v>0</v>
      </c>
    </row>
    <row r="42" spans="1:10" ht="16.5" x14ac:dyDescent="0.25">
      <c r="A42" s="47">
        <v>5.0999999999999996</v>
      </c>
      <c r="B42" s="17" t="str">
        <f>+'[1]Est. De Mer. Trajes Tipicos'!B12</f>
        <v>FANDANGO (Mujer Talla S,M Y L)</v>
      </c>
      <c r="C42" s="17"/>
      <c r="D42" s="17"/>
      <c r="E42" s="17"/>
      <c r="F42" s="7" t="s">
        <v>3</v>
      </c>
      <c r="G42" s="8">
        <f>+'[1]Diagnostico Trajes Tipicos '!C19</f>
        <v>105</v>
      </c>
      <c r="H42" s="12">
        <v>272637.75630252104</v>
      </c>
      <c r="I42" s="10"/>
      <c r="J42" s="48">
        <f t="shared" si="1"/>
        <v>0</v>
      </c>
    </row>
    <row r="43" spans="1:10" ht="16.5" x14ac:dyDescent="0.25">
      <c r="A43" s="47">
        <v>6.1</v>
      </c>
      <c r="B43" s="17" t="str">
        <f>+'[1]Est. De Mer. Trajes Tipicos'!B13</f>
        <v>FANDANGO (Hombre S,M ,L , XL)</v>
      </c>
      <c r="C43" s="17"/>
      <c r="D43" s="17"/>
      <c r="E43" s="17"/>
      <c r="F43" s="7" t="s">
        <v>3</v>
      </c>
      <c r="G43" s="8">
        <f>+'[1]Diagnostico Trajes Tipicos '!C20</f>
        <v>105</v>
      </c>
      <c r="H43" s="12">
        <v>191792.49579831935</v>
      </c>
      <c r="I43" s="10"/>
      <c r="J43" s="48">
        <f t="shared" si="1"/>
        <v>0</v>
      </c>
    </row>
    <row r="44" spans="1:10" ht="16.5" x14ac:dyDescent="0.25">
      <c r="A44" s="47">
        <v>7.1</v>
      </c>
      <c r="B44" s="17" t="str">
        <f>+'[1]Est. De Mer. Trajes Tipicos'!B14</f>
        <v>PUYA
(Mujer Talla S,M Y L)</v>
      </c>
      <c r="C44" s="17"/>
      <c r="D44" s="17"/>
      <c r="E44" s="17"/>
      <c r="F44" s="7" t="s">
        <v>3</v>
      </c>
      <c r="G44" s="8">
        <f>+'[1]Diagnostico Trajes Tipicos '!C21</f>
        <v>105</v>
      </c>
      <c r="H44" s="12">
        <v>272637.75630252104</v>
      </c>
      <c r="I44" s="10"/>
      <c r="J44" s="48">
        <f t="shared" si="1"/>
        <v>0</v>
      </c>
    </row>
    <row r="45" spans="1:10" ht="16.5" x14ac:dyDescent="0.25">
      <c r="A45" s="47">
        <v>8.1</v>
      </c>
      <c r="B45" s="17" t="str">
        <f>+'[1]Est. De Mer. Trajes Tipicos'!B15</f>
        <v>PUYA (Hombre S,M ,L , XL)</v>
      </c>
      <c r="C45" s="17"/>
      <c r="D45" s="17"/>
      <c r="E45" s="17"/>
      <c r="F45" s="7" t="s">
        <v>3</v>
      </c>
      <c r="G45" s="8">
        <f>+'[1]Diagnostico Trajes Tipicos '!C22</f>
        <v>105</v>
      </c>
      <c r="H45" s="12">
        <v>191792.49579831935</v>
      </c>
      <c r="I45" s="10"/>
      <c r="J45" s="48">
        <f t="shared" si="1"/>
        <v>0</v>
      </c>
    </row>
    <row r="46" spans="1:10" ht="16.5" x14ac:dyDescent="0.25">
      <c r="A46" s="47">
        <v>9.1</v>
      </c>
      <c r="B46" s="17" t="str">
        <f>+'[1]Est. De Mer. Trajes Tipicos'!B16</f>
        <v>JOROPO (mujer talla s,m y l)</v>
      </c>
      <c r="C46" s="17"/>
      <c r="D46" s="17"/>
      <c r="E46" s="17"/>
      <c r="F46" s="7" t="s">
        <v>3</v>
      </c>
      <c r="G46" s="8">
        <f>+'[1]Diagnostico Trajes Tipicos '!C23</f>
        <v>105</v>
      </c>
      <c r="H46" s="12">
        <v>272637.75630252104</v>
      </c>
      <c r="I46" s="10"/>
      <c r="J46" s="48">
        <f t="shared" si="1"/>
        <v>0</v>
      </c>
    </row>
    <row r="47" spans="1:10" ht="16.5" x14ac:dyDescent="0.25">
      <c r="A47" s="47">
        <v>10.1</v>
      </c>
      <c r="B47" s="17" t="str">
        <f>+'[1]Est. De Mer. Trajes Tipicos'!B17</f>
        <v>JOROPO (hombre talla s,m,l,xl)</v>
      </c>
      <c r="C47" s="17"/>
      <c r="D47" s="17"/>
      <c r="E47" s="17"/>
      <c r="F47" s="7" t="s">
        <v>3</v>
      </c>
      <c r="G47" s="8">
        <f>+'[1]Diagnostico Trajes Tipicos '!C24</f>
        <v>105</v>
      </c>
      <c r="H47" s="12">
        <v>191792.49579831935</v>
      </c>
      <c r="I47" s="10"/>
      <c r="J47" s="48">
        <f t="shared" si="1"/>
        <v>0</v>
      </c>
    </row>
    <row r="48" spans="1:10" ht="16.5" x14ac:dyDescent="0.25">
      <c r="A48" s="42" t="s">
        <v>12</v>
      </c>
      <c r="B48" s="14"/>
      <c r="C48" s="14"/>
      <c r="D48" s="14"/>
      <c r="E48" s="14"/>
      <c r="F48" s="14"/>
      <c r="G48" s="14"/>
      <c r="H48" s="14"/>
      <c r="I48" s="14"/>
      <c r="J48" s="43">
        <f>SUM(J38:J47)</f>
        <v>0</v>
      </c>
    </row>
    <row r="49" spans="1:10" ht="16.5" x14ac:dyDescent="0.25">
      <c r="A49" s="44" t="s">
        <v>9</v>
      </c>
      <c r="B49" s="18"/>
      <c r="C49" s="18"/>
      <c r="D49" s="18"/>
      <c r="E49" s="18"/>
      <c r="F49" s="18"/>
      <c r="G49" s="19"/>
      <c r="H49" s="5"/>
      <c r="I49" s="6">
        <v>0.19</v>
      </c>
      <c r="J49" s="43">
        <f>J48*I49</f>
        <v>0</v>
      </c>
    </row>
    <row r="50" spans="1:10" ht="16.5" x14ac:dyDescent="0.25">
      <c r="A50" s="44" t="s">
        <v>12</v>
      </c>
      <c r="B50" s="18"/>
      <c r="C50" s="18"/>
      <c r="D50" s="18"/>
      <c r="E50" s="18"/>
      <c r="F50" s="18"/>
      <c r="G50" s="18"/>
      <c r="H50" s="18"/>
      <c r="I50" s="19"/>
      <c r="J50" s="43">
        <f>J48+J49</f>
        <v>0</v>
      </c>
    </row>
    <row r="51" spans="1:10" ht="16.5" x14ac:dyDescent="0.25">
      <c r="A51" s="45" t="s">
        <v>13</v>
      </c>
      <c r="B51" s="20"/>
      <c r="C51" s="20"/>
      <c r="D51" s="20"/>
      <c r="E51" s="20"/>
      <c r="F51" s="20"/>
      <c r="G51" s="20"/>
      <c r="H51" s="20"/>
      <c r="I51" s="20"/>
      <c r="J51" s="46"/>
    </row>
    <row r="52" spans="1:10" ht="16.5" x14ac:dyDescent="0.25">
      <c r="A52" s="47">
        <v>1.1000000000000001</v>
      </c>
      <c r="B52" s="21" t="str">
        <f>+'[1]Est. Merc. Diploma Edu. Cultura'!B8</f>
        <v xml:space="preserve">Diplomado Formación CULTURAL </v>
      </c>
      <c r="C52" s="22"/>
      <c r="D52" s="22"/>
      <c r="E52" s="23"/>
      <c r="F52" s="7" t="s">
        <v>3</v>
      </c>
      <c r="G52" s="8">
        <v>35</v>
      </c>
      <c r="H52" s="11">
        <v>211666.67</v>
      </c>
      <c r="I52" s="9"/>
      <c r="J52" s="48">
        <f>G52*I52</f>
        <v>0</v>
      </c>
    </row>
    <row r="53" spans="1:10" ht="16.5" x14ac:dyDescent="0.25">
      <c r="A53" s="42" t="s">
        <v>14</v>
      </c>
      <c r="B53" s="14"/>
      <c r="C53" s="14"/>
      <c r="D53" s="14"/>
      <c r="E53" s="14"/>
      <c r="F53" s="14"/>
      <c r="G53" s="14"/>
      <c r="H53" s="14"/>
      <c r="I53" s="14"/>
      <c r="J53" s="43">
        <f>J52</f>
        <v>0</v>
      </c>
    </row>
    <row r="54" spans="1:10" ht="17.25" thickBot="1" x14ac:dyDescent="0.3">
      <c r="A54" s="49" t="s">
        <v>15</v>
      </c>
      <c r="B54" s="50"/>
      <c r="C54" s="50"/>
      <c r="D54" s="50"/>
      <c r="E54" s="50"/>
      <c r="F54" s="50"/>
      <c r="G54" s="50"/>
      <c r="H54" s="50"/>
      <c r="I54" s="50"/>
      <c r="J54" s="51">
        <f>J36+J53+J50</f>
        <v>0</v>
      </c>
    </row>
  </sheetData>
  <mergeCells count="58">
    <mergeCell ref="B10:E10"/>
    <mergeCell ref="A1:J1"/>
    <mergeCell ref="A2:J2"/>
    <mergeCell ref="A3:A4"/>
    <mergeCell ref="B3:E4"/>
    <mergeCell ref="F3:F4"/>
    <mergeCell ref="G3:G4"/>
    <mergeCell ref="I3:J3"/>
    <mergeCell ref="A5:J5"/>
    <mergeCell ref="B6:E6"/>
    <mergeCell ref="B7:E7"/>
    <mergeCell ref="B8:E8"/>
    <mergeCell ref="B9:E9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34:I34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A36:I36"/>
    <mergeCell ref="A37:J37"/>
    <mergeCell ref="B38:E38"/>
    <mergeCell ref="B39:E39"/>
    <mergeCell ref="B40:E40"/>
    <mergeCell ref="A53:I53"/>
    <mergeCell ref="A54:I54"/>
    <mergeCell ref="H3:H4"/>
    <mergeCell ref="B47:E47"/>
    <mergeCell ref="A48:I48"/>
    <mergeCell ref="A49:G49"/>
    <mergeCell ref="A50:I50"/>
    <mergeCell ref="A51:J51"/>
    <mergeCell ref="B52:E52"/>
    <mergeCell ref="B41:E41"/>
    <mergeCell ref="B42:E42"/>
    <mergeCell ref="B43:E43"/>
    <mergeCell ref="B44:E44"/>
    <mergeCell ref="B45:E45"/>
    <mergeCell ref="B46:E46"/>
    <mergeCell ref="A35:G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2025-08-22T14:00:53Z</dcterms:created>
  <dcterms:modified xsi:type="dcterms:W3CDTF">2025-08-22T15:17:31Z</dcterms:modified>
</cp:coreProperties>
</file>